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f041a112fd6988/Desktop/Updated Programs/"/>
    </mc:Choice>
  </mc:AlternateContent>
  <xr:revisionPtr revIDLastSave="29" documentId="8_{AD31F210-A4ED-4D7B-B26F-DB25E16C5AD2}" xr6:coauthVersionLast="47" xr6:coauthVersionMax="47" xr10:uidLastSave="{48F165EF-3BEF-416D-A201-9064196F348E}"/>
  <bookViews>
    <workbookView xWindow="20370" yWindow="-120" windowWidth="29040" windowHeight="15720" xr2:uid="{843E7459-0A2F-47D3-AFFA-99958ACF36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27" i="1"/>
  <c r="G32" i="1"/>
  <c r="G37" i="1"/>
  <c r="G22" i="1"/>
  <c r="D37" i="1"/>
  <c r="D32" i="1"/>
  <c r="D27" i="1"/>
  <c r="D34" i="1"/>
  <c r="D35" i="1" s="1"/>
  <c r="D29" i="1"/>
  <c r="D30" i="1" s="1"/>
  <c r="E15" i="1"/>
  <c r="E14" i="1"/>
  <c r="D12" i="1"/>
  <c r="E12" i="1" s="1"/>
  <c r="D11" i="1"/>
  <c r="E11" i="1" s="1"/>
  <c r="G9" i="1"/>
  <c r="H9" i="1" s="1"/>
  <c r="D24" i="1" s="1"/>
  <c r="D25" i="1" s="1"/>
  <c r="D16" i="1"/>
  <c r="E16" i="1" s="1"/>
  <c r="D13" i="1"/>
  <c r="E13" i="1" s="1"/>
  <c r="D10" i="1"/>
  <c r="E10" i="1" s="1"/>
  <c r="D8" i="1"/>
  <c r="E8" i="1" s="1"/>
  <c r="D19" i="1" l="1"/>
  <c r="D20" i="1" s="1"/>
  <c r="D22" i="1" s="1"/>
</calcChain>
</file>

<file path=xl/sharedStrings.xml><?xml version="1.0" encoding="utf-8"?>
<sst xmlns="http://schemas.openxmlformats.org/spreadsheetml/2006/main" count="79" uniqueCount="43">
  <si>
    <t>MOULTING SEASON - VITAMIN PROGRAM</t>
  </si>
  <si>
    <t>Start with this program at the beginning of the Moult</t>
  </si>
  <si>
    <t>Continue until the start of the Pre-Racing Season Program</t>
  </si>
  <si>
    <t>Day</t>
  </si>
  <si>
    <t>Vitamins Full Day</t>
  </si>
  <si>
    <t>Sunday</t>
  </si>
  <si>
    <t>Monday</t>
  </si>
  <si>
    <t>Tuesday</t>
  </si>
  <si>
    <t>Wednesday</t>
  </si>
  <si>
    <t>Thursday</t>
  </si>
  <si>
    <t>Friday</t>
  </si>
  <si>
    <t>Saturday</t>
  </si>
  <si>
    <t>AvioMoult</t>
  </si>
  <si>
    <t>Bludform</t>
  </si>
  <si>
    <t>For 100 Pigeons for 12 Weeks</t>
  </si>
  <si>
    <t>Daily feed for 100 pigeons (Kg)</t>
  </si>
  <si>
    <t>Daily Product needed for 100 pigeons (ml)</t>
  </si>
  <si>
    <t>Water for 100 pigeons (Litre)</t>
  </si>
  <si>
    <t>Multivite</t>
  </si>
  <si>
    <t>Total Aviomoult needed for 1 week</t>
  </si>
  <si>
    <t>gram</t>
  </si>
  <si>
    <t>Total Aviomoult needed for 12 weeks</t>
  </si>
  <si>
    <t>Product size</t>
  </si>
  <si>
    <t>Bottles of product needed</t>
  </si>
  <si>
    <t>bottles</t>
  </si>
  <si>
    <t>Feather &amp; Immune Oil</t>
  </si>
  <si>
    <t>Total Bludform needed for 1 week</t>
  </si>
  <si>
    <t>ml</t>
  </si>
  <si>
    <t>bottle</t>
  </si>
  <si>
    <t xml:space="preserve">Product needed: </t>
  </si>
  <si>
    <t>Daily Product needed for 100 pigeons (grams/ml)</t>
  </si>
  <si>
    <t>g</t>
  </si>
  <si>
    <t>Total Bludform needed for 12 weeks</t>
  </si>
  <si>
    <t>Total Multivite needed for 12 weeks</t>
  </si>
  <si>
    <t>Total Multivite needed for 1 week</t>
  </si>
  <si>
    <t>Total Feather &amp; Immune Oil needed for 1 week</t>
  </si>
  <si>
    <t>Total Feather &amp; Immune Oil needed for 12 weeks</t>
  </si>
  <si>
    <t>Measuring units</t>
  </si>
  <si>
    <t>Give with Food</t>
  </si>
  <si>
    <t>Give with Water</t>
  </si>
  <si>
    <t>Cost per bottle</t>
  </si>
  <si>
    <t>Total cost</t>
  </si>
  <si>
    <t>Make contact with PigeonVet for a special price is you order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</si>
</sst>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2" borderId="1" xfId="0" applyFont="1" applyFill="1" applyBorder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2" fillId="0" borderId="2" xfId="0" applyFont="1" applyBorder="1"/>
    <xf numFmtId="0" fontId="4" fillId="2" borderId="2" xfId="0" applyFont="1" applyFill="1" applyBorder="1"/>
    <xf numFmtId="0" fontId="0" fillId="2" borderId="7" xfId="0" applyFill="1" applyBorder="1" applyAlignment="1">
      <alignment wrapText="1"/>
    </xf>
    <xf numFmtId="0" fontId="0" fillId="2" borderId="7" xfId="0" applyFill="1" applyBorder="1"/>
    <xf numFmtId="0" fontId="0" fillId="2" borderId="10" xfId="0" applyFill="1" applyBorder="1"/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wrapText="1"/>
    </xf>
    <xf numFmtId="43" fontId="0" fillId="2" borderId="6" xfId="1" applyFont="1" applyFill="1" applyBorder="1"/>
    <xf numFmtId="43" fontId="0" fillId="2" borderId="1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4" fillId="0" borderId="1" xfId="0" applyFont="1" applyBorder="1"/>
    <xf numFmtId="0" fontId="4" fillId="0" borderId="2" xfId="0" applyFont="1" applyBorder="1"/>
    <xf numFmtId="43" fontId="0" fillId="0" borderId="6" xfId="1" applyFont="1" applyFill="1" applyBorder="1"/>
    <xf numFmtId="43" fontId="0" fillId="0" borderId="1" xfId="1" applyFont="1" applyFill="1" applyBorder="1"/>
    <xf numFmtId="0" fontId="0" fillId="0" borderId="7" xfId="0" applyBorder="1"/>
    <xf numFmtId="0" fontId="7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5" fillId="0" borderId="3" xfId="0" applyFont="1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4" fillId="2" borderId="6" xfId="0" applyFont="1" applyFill="1" applyBorder="1"/>
    <xf numFmtId="0" fontId="7" fillId="0" borderId="7" xfId="0" applyFont="1" applyBorder="1"/>
    <xf numFmtId="0" fontId="4" fillId="3" borderId="12" xfId="0" applyFont="1" applyFill="1" applyBorder="1"/>
    <xf numFmtId="0" fontId="4" fillId="4" borderId="12" xfId="0" applyFont="1" applyFill="1" applyBorder="1"/>
    <xf numFmtId="164" fontId="2" fillId="0" borderId="17" xfId="0" applyNumberFormat="1" applyFont="1" applyBorder="1"/>
    <xf numFmtId="164" fontId="2" fillId="0" borderId="11" xfId="0" applyNumberFormat="1" applyFont="1" applyBorder="1"/>
    <xf numFmtId="164" fontId="0" fillId="0" borderId="18" xfId="0" applyNumberFormat="1" applyBorder="1"/>
    <xf numFmtId="0" fontId="7" fillId="0" borderId="9" xfId="0" applyFont="1" applyBorder="1"/>
    <xf numFmtId="0" fontId="7" fillId="0" borderId="10" xfId="0" applyFont="1" applyBorder="1"/>
    <xf numFmtId="164" fontId="0" fillId="0" borderId="11" xfId="0" applyNumberFormat="1" applyBorder="1"/>
    <xf numFmtId="164" fontId="0" fillId="0" borderId="19" xfId="0" applyNumberFormat="1" applyBorder="1"/>
    <xf numFmtId="164" fontId="0" fillId="0" borderId="21" xfId="0" applyNumberFormat="1" applyBorder="1"/>
    <xf numFmtId="164" fontId="0" fillId="0" borderId="20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0</xdr:row>
      <xdr:rowOff>1</xdr:rowOff>
    </xdr:from>
    <xdr:to>
      <xdr:col>5</xdr:col>
      <xdr:colOff>56769</xdr:colOff>
      <xdr:row>3</xdr:row>
      <xdr:rowOff>207325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A7E9F3-2792-4C8B-AF40-F72F84469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4" y="1"/>
          <a:ext cx="971169" cy="93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35CF-DD39-4D8D-A3B1-A1BE4E11BDA0}">
  <sheetPr>
    <pageSetUpPr fitToPage="1"/>
  </sheetPr>
  <dimension ref="A1:CP38"/>
  <sheetViews>
    <sheetView tabSelected="1" topLeftCell="A3" zoomScale="80" zoomScaleNormal="80" workbookViewId="0">
      <selection activeCell="M18" sqref="M18"/>
    </sheetView>
  </sheetViews>
  <sheetFormatPr defaultRowHeight="15" x14ac:dyDescent="0.25"/>
  <cols>
    <col min="2" max="2" width="31" customWidth="1"/>
    <col min="3" max="3" width="50.5703125" bestFit="1" customWidth="1"/>
    <col min="4" max="4" width="17.42578125" customWidth="1"/>
    <col min="5" max="5" width="17.7109375" customWidth="1"/>
    <col min="6" max="6" width="18.5703125" bestFit="1" customWidth="1"/>
    <col min="7" max="7" width="14" bestFit="1" customWidth="1"/>
    <col min="8" max="8" width="12.28515625" customWidth="1"/>
    <col min="9" max="9" width="15.5703125" customWidth="1"/>
    <col min="10" max="10" width="13.28515625" customWidth="1"/>
    <col min="11" max="11" width="10.42578125" bestFit="1" customWidth="1"/>
  </cols>
  <sheetData>
    <row r="1" spans="1:94" ht="23.25" x14ac:dyDescent="0.35">
      <c r="B1" s="1" t="s">
        <v>0</v>
      </c>
    </row>
    <row r="2" spans="1:94" ht="18.75" x14ac:dyDescent="0.3">
      <c r="B2" s="2" t="s">
        <v>14</v>
      </c>
    </row>
    <row r="4" spans="1:94" ht="21" x14ac:dyDescent="0.35">
      <c r="B4" s="3" t="s">
        <v>1</v>
      </c>
    </row>
    <row r="5" spans="1:94" ht="21.75" thickBot="1" x14ac:dyDescent="0.4">
      <c r="B5" s="3" t="s">
        <v>2</v>
      </c>
      <c r="M5" s="7"/>
    </row>
    <row r="6" spans="1:94" x14ac:dyDescent="0.25">
      <c r="D6" s="56" t="s">
        <v>38</v>
      </c>
      <c r="E6" s="57"/>
      <c r="F6" s="58"/>
      <c r="G6" s="56" t="s">
        <v>39</v>
      </c>
      <c r="H6" s="57"/>
      <c r="I6" s="58"/>
    </row>
    <row r="7" spans="1:94" ht="75.75" x14ac:dyDescent="0.3">
      <c r="A7" s="10"/>
      <c r="B7" s="4" t="s">
        <v>3</v>
      </c>
      <c r="C7" s="11" t="s">
        <v>4</v>
      </c>
      <c r="D7" s="16" t="s">
        <v>15</v>
      </c>
      <c r="E7" s="17" t="s">
        <v>30</v>
      </c>
      <c r="F7" s="18" t="s">
        <v>37</v>
      </c>
      <c r="G7" s="16" t="s">
        <v>17</v>
      </c>
      <c r="H7" s="17" t="s">
        <v>16</v>
      </c>
      <c r="I7" s="18" t="s">
        <v>37</v>
      </c>
    </row>
    <row r="8" spans="1:94" s="6" customFormat="1" ht="18.75" x14ac:dyDescent="0.3">
      <c r="A8" s="10"/>
      <c r="B8" s="5" t="s">
        <v>5</v>
      </c>
      <c r="C8" s="12" t="s">
        <v>12</v>
      </c>
      <c r="D8" s="19">
        <f>100/20*1</f>
        <v>5</v>
      </c>
      <c r="E8" s="20">
        <f>D8*5</f>
        <v>25</v>
      </c>
      <c r="F8" s="13" t="s">
        <v>31</v>
      </c>
      <c r="G8" s="19"/>
      <c r="H8" s="20"/>
      <c r="I8" s="1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s="8" customFormat="1" ht="18.75" x14ac:dyDescent="0.3">
      <c r="A9" s="10"/>
      <c r="B9" s="23" t="s">
        <v>6</v>
      </c>
      <c r="C9" s="24" t="s">
        <v>13</v>
      </c>
      <c r="D9" s="25"/>
      <c r="E9" s="26"/>
      <c r="F9" s="27"/>
      <c r="G9" s="25">
        <f>100/20*1</f>
        <v>5</v>
      </c>
      <c r="H9" s="26">
        <f>+G9*1</f>
        <v>5</v>
      </c>
      <c r="I9" s="27" t="s">
        <v>27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s="6" customFormat="1" ht="18.75" x14ac:dyDescent="0.3">
      <c r="A10" s="10"/>
      <c r="B10" s="5" t="s">
        <v>7</v>
      </c>
      <c r="C10" s="12" t="s">
        <v>12</v>
      </c>
      <c r="D10" s="19">
        <f>100/20*1</f>
        <v>5</v>
      </c>
      <c r="E10" s="20">
        <f>D10*5</f>
        <v>25</v>
      </c>
      <c r="F10" s="14" t="s">
        <v>31</v>
      </c>
      <c r="G10" s="19"/>
      <c r="H10" s="20"/>
      <c r="I10" s="1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s="9" customFormat="1" ht="18.75" x14ac:dyDescent="0.3">
      <c r="A11" s="10"/>
      <c r="B11" s="23" t="s">
        <v>8</v>
      </c>
      <c r="C11" s="24" t="s">
        <v>18</v>
      </c>
      <c r="D11" s="25">
        <f>100/20*1</f>
        <v>5</v>
      </c>
      <c r="E11" s="26">
        <f>+D11*5</f>
        <v>25</v>
      </c>
      <c r="F11" s="27" t="s">
        <v>31</v>
      </c>
      <c r="G11" s="25"/>
      <c r="H11" s="26"/>
      <c r="I11" s="2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s="9" customFormat="1" ht="18.75" x14ac:dyDescent="0.3">
      <c r="A12" s="10"/>
      <c r="B12" s="23"/>
      <c r="C12" s="24" t="s">
        <v>25</v>
      </c>
      <c r="D12" s="25">
        <f>100/20*1</f>
        <v>5</v>
      </c>
      <c r="E12" s="26">
        <f>+D12*5</f>
        <v>25</v>
      </c>
      <c r="F12" s="27" t="s">
        <v>27</v>
      </c>
      <c r="G12" s="25"/>
      <c r="H12" s="26"/>
      <c r="I12" s="2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s="6" customFormat="1" ht="18.75" x14ac:dyDescent="0.3">
      <c r="A13" s="10"/>
      <c r="B13" s="5" t="s">
        <v>9</v>
      </c>
      <c r="C13" s="12" t="s">
        <v>12</v>
      </c>
      <c r="D13" s="19">
        <f>100/20*1</f>
        <v>5</v>
      </c>
      <c r="E13" s="20">
        <f>D13*5</f>
        <v>25</v>
      </c>
      <c r="F13" s="14" t="s">
        <v>31</v>
      </c>
      <c r="G13" s="19"/>
      <c r="H13" s="20"/>
      <c r="I13" s="1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s="9" customFormat="1" ht="18.75" x14ac:dyDescent="0.3">
      <c r="A14" s="10"/>
      <c r="B14" s="23" t="s">
        <v>10</v>
      </c>
      <c r="C14" s="24" t="s">
        <v>18</v>
      </c>
      <c r="D14" s="25">
        <v>5</v>
      </c>
      <c r="E14" s="26">
        <f>+D14*5</f>
        <v>25</v>
      </c>
      <c r="F14" s="27" t="s">
        <v>31</v>
      </c>
      <c r="G14" s="25"/>
      <c r="H14" s="26"/>
      <c r="I14" s="2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s="9" customFormat="1" ht="18.75" x14ac:dyDescent="0.3">
      <c r="A15" s="10"/>
      <c r="B15" s="23"/>
      <c r="C15" s="24" t="s">
        <v>25</v>
      </c>
      <c r="D15" s="25">
        <v>5</v>
      </c>
      <c r="E15" s="26">
        <f>+D15*5</f>
        <v>25</v>
      </c>
      <c r="F15" s="27" t="s">
        <v>27</v>
      </c>
      <c r="G15" s="25"/>
      <c r="H15" s="26"/>
      <c r="I15" s="2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s="6" customFormat="1" ht="19.5" thickBot="1" x14ac:dyDescent="0.35">
      <c r="A16" s="10"/>
      <c r="B16" s="5" t="s">
        <v>11</v>
      </c>
      <c r="C16" s="12" t="s">
        <v>12</v>
      </c>
      <c r="D16" s="21">
        <f>100/20*1</f>
        <v>5</v>
      </c>
      <c r="E16" s="22">
        <f>D16*5</f>
        <v>25</v>
      </c>
      <c r="F16" s="15" t="s">
        <v>31</v>
      </c>
      <c r="G16" s="21"/>
      <c r="H16" s="22"/>
      <c r="I16" s="1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20" ht="15.75" thickBot="1" x14ac:dyDescent="0.3"/>
    <row r="18" spans="1:20" ht="19.5" thickBot="1" x14ac:dyDescent="0.35">
      <c r="A18" s="36" t="s">
        <v>29</v>
      </c>
      <c r="B18" s="35"/>
      <c r="C18" s="29"/>
      <c r="D18" s="29"/>
      <c r="E18" s="30"/>
      <c r="F18" s="44" t="s">
        <v>40</v>
      </c>
      <c r="G18" s="45" t="s">
        <v>41</v>
      </c>
    </row>
    <row r="19" spans="1:20" ht="18.75" x14ac:dyDescent="0.3">
      <c r="A19" s="37"/>
      <c r="B19" s="40" t="s">
        <v>12</v>
      </c>
      <c r="C19" s="10" t="s">
        <v>19</v>
      </c>
      <c r="D19" s="10">
        <f>+E8+E10+E13+E16</f>
        <v>100</v>
      </c>
      <c r="E19" s="27" t="s">
        <v>20</v>
      </c>
      <c r="F19" s="39"/>
      <c r="G19" s="51"/>
    </row>
    <row r="20" spans="1:20" ht="21" x14ac:dyDescent="0.35">
      <c r="A20" s="37"/>
      <c r="B20" s="31"/>
      <c r="C20" s="10" t="s">
        <v>21</v>
      </c>
      <c r="D20" s="10">
        <f>+D19*12</f>
        <v>1200</v>
      </c>
      <c r="E20" s="27" t="s">
        <v>20</v>
      </c>
      <c r="F20" s="37"/>
      <c r="G20" s="50"/>
      <c r="I20" s="59" t="s">
        <v>42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x14ac:dyDescent="0.25">
      <c r="A21" s="37"/>
      <c r="B21" s="31"/>
      <c r="C21" s="10" t="s">
        <v>22</v>
      </c>
      <c r="D21" s="10">
        <v>400</v>
      </c>
      <c r="E21" s="27" t="s">
        <v>20</v>
      </c>
      <c r="F21" s="37"/>
      <c r="G21" s="50"/>
    </row>
    <row r="22" spans="1:20" x14ac:dyDescent="0.25">
      <c r="A22" s="37"/>
      <c r="B22" s="31"/>
      <c r="C22" s="28" t="s">
        <v>23</v>
      </c>
      <c r="D22" s="28">
        <f>+D20/D21</f>
        <v>3</v>
      </c>
      <c r="E22" s="41" t="s">
        <v>24</v>
      </c>
      <c r="F22" s="52">
        <v>160</v>
      </c>
      <c r="G22" s="46">
        <f>F22*D22</f>
        <v>480</v>
      </c>
    </row>
    <row r="23" spans="1:20" ht="15.75" thickBot="1" x14ac:dyDescent="0.3">
      <c r="A23" s="38"/>
      <c r="B23" s="32"/>
      <c r="C23" s="33"/>
      <c r="D23" s="33"/>
      <c r="E23" s="34"/>
      <c r="F23" s="38"/>
      <c r="G23" s="53"/>
    </row>
    <row r="24" spans="1:20" ht="18.75" x14ac:dyDescent="0.3">
      <c r="A24" s="39"/>
      <c r="B24" s="42" t="s">
        <v>13</v>
      </c>
      <c r="C24" s="29" t="s">
        <v>26</v>
      </c>
      <c r="D24" s="29">
        <f>+H9</f>
        <v>5</v>
      </c>
      <c r="E24" s="30" t="s">
        <v>27</v>
      </c>
      <c r="F24" s="39"/>
      <c r="G24" s="51"/>
    </row>
    <row r="25" spans="1:20" x14ac:dyDescent="0.25">
      <c r="A25" s="37"/>
      <c r="B25" s="31"/>
      <c r="C25" s="10" t="s">
        <v>32</v>
      </c>
      <c r="D25" s="10">
        <f>+D24*12</f>
        <v>60</v>
      </c>
      <c r="E25" s="27" t="s">
        <v>27</v>
      </c>
      <c r="F25" s="37"/>
      <c r="G25" s="46"/>
    </row>
    <row r="26" spans="1:20" x14ac:dyDescent="0.25">
      <c r="A26" s="37"/>
      <c r="B26" s="31"/>
      <c r="C26" s="10" t="s">
        <v>22</v>
      </c>
      <c r="D26" s="10">
        <v>100</v>
      </c>
      <c r="E26" s="27" t="s">
        <v>27</v>
      </c>
      <c r="F26" s="37"/>
      <c r="G26" s="46"/>
    </row>
    <row r="27" spans="1:20" x14ac:dyDescent="0.25">
      <c r="A27" s="37"/>
      <c r="B27" s="31"/>
      <c r="C27" s="28" t="s">
        <v>23</v>
      </c>
      <c r="D27" s="28">
        <f>ROUNDUP((D25/D26),0)</f>
        <v>1</v>
      </c>
      <c r="E27" s="41" t="s">
        <v>28</v>
      </c>
      <c r="F27" s="54">
        <v>108</v>
      </c>
      <c r="G27" s="46">
        <f t="shared" ref="G27:G37" si="0">F27*D27</f>
        <v>108</v>
      </c>
    </row>
    <row r="28" spans="1:20" ht="15.75" thickBot="1" x14ac:dyDescent="0.3">
      <c r="A28" s="38"/>
      <c r="B28" s="32"/>
      <c r="C28" s="33"/>
      <c r="D28" s="33"/>
      <c r="E28" s="34"/>
      <c r="F28" s="38"/>
      <c r="G28" s="53"/>
    </row>
    <row r="29" spans="1:20" ht="18.75" x14ac:dyDescent="0.3">
      <c r="A29" s="39"/>
      <c r="B29" s="43" t="s">
        <v>18</v>
      </c>
      <c r="C29" s="29" t="s">
        <v>34</v>
      </c>
      <c r="D29" s="29">
        <f>+E11+E14</f>
        <v>50</v>
      </c>
      <c r="E29" s="30" t="s">
        <v>20</v>
      </c>
      <c r="F29" s="39"/>
      <c r="G29" s="51"/>
    </row>
    <row r="30" spans="1:20" x14ac:dyDescent="0.25">
      <c r="A30" s="37"/>
      <c r="B30" s="31"/>
      <c r="C30" s="10" t="s">
        <v>33</v>
      </c>
      <c r="D30" s="10">
        <f>+D29*12</f>
        <v>600</v>
      </c>
      <c r="E30" s="27" t="s">
        <v>20</v>
      </c>
      <c r="F30" s="37"/>
      <c r="G30" s="46"/>
    </row>
    <row r="31" spans="1:20" x14ac:dyDescent="0.25">
      <c r="A31" s="37"/>
      <c r="B31" s="31"/>
      <c r="C31" s="10" t="s">
        <v>22</v>
      </c>
      <c r="D31" s="10">
        <v>400</v>
      </c>
      <c r="E31" s="27" t="s">
        <v>20</v>
      </c>
      <c r="F31" s="37"/>
      <c r="G31" s="46"/>
    </row>
    <row r="32" spans="1:20" x14ac:dyDescent="0.25">
      <c r="A32" s="37"/>
      <c r="B32" s="31"/>
      <c r="C32" s="28" t="s">
        <v>23</v>
      </c>
      <c r="D32" s="28">
        <f>ROUNDUP((D30/D31),0)</f>
        <v>2</v>
      </c>
      <c r="E32" s="41" t="s">
        <v>24</v>
      </c>
      <c r="F32" s="54">
        <v>168</v>
      </c>
      <c r="G32" s="46">
        <f t="shared" si="0"/>
        <v>336</v>
      </c>
    </row>
    <row r="33" spans="1:7" ht="15.75" thickBot="1" x14ac:dyDescent="0.3">
      <c r="A33" s="38"/>
      <c r="B33" s="32"/>
      <c r="C33" s="33"/>
      <c r="D33" s="33"/>
      <c r="E33" s="34"/>
      <c r="F33" s="38"/>
      <c r="G33" s="53"/>
    </row>
    <row r="34" spans="1:7" ht="18.75" x14ac:dyDescent="0.3">
      <c r="A34" s="39"/>
      <c r="B34" s="43" t="s">
        <v>25</v>
      </c>
      <c r="C34" s="29" t="s">
        <v>35</v>
      </c>
      <c r="D34" s="29">
        <f>+E12+E15</f>
        <v>50</v>
      </c>
      <c r="E34" s="30" t="s">
        <v>27</v>
      </c>
      <c r="F34" s="39"/>
      <c r="G34" s="51"/>
    </row>
    <row r="35" spans="1:7" x14ac:dyDescent="0.25">
      <c r="A35" s="37"/>
      <c r="B35" s="31"/>
      <c r="C35" s="10" t="s">
        <v>36</v>
      </c>
      <c r="D35" s="10">
        <f>D34*12</f>
        <v>600</v>
      </c>
      <c r="E35" s="27" t="s">
        <v>27</v>
      </c>
      <c r="F35" s="37"/>
      <c r="G35" s="46"/>
    </row>
    <row r="36" spans="1:7" x14ac:dyDescent="0.25">
      <c r="A36" s="37"/>
      <c r="B36" s="31"/>
      <c r="C36" s="10" t="s">
        <v>22</v>
      </c>
      <c r="D36" s="10">
        <v>500</v>
      </c>
      <c r="E36" s="27" t="s">
        <v>27</v>
      </c>
      <c r="F36" s="37"/>
      <c r="G36" s="46"/>
    </row>
    <row r="37" spans="1:7" ht="15.75" thickBot="1" x14ac:dyDescent="0.3">
      <c r="A37" s="38"/>
      <c r="B37" s="32"/>
      <c r="C37" s="47" t="s">
        <v>23</v>
      </c>
      <c r="D37" s="47">
        <f>ROUNDUP((D35/D36),0)</f>
        <v>2</v>
      </c>
      <c r="E37" s="48" t="s">
        <v>24</v>
      </c>
      <c r="F37" s="55">
        <v>132</v>
      </c>
      <c r="G37" s="53">
        <f t="shared" si="0"/>
        <v>264</v>
      </c>
    </row>
    <row r="38" spans="1:7" ht="15.75" thickBot="1" x14ac:dyDescent="0.3">
      <c r="G38" s="49">
        <f>SUM(G19:G37)</f>
        <v>1188</v>
      </c>
    </row>
  </sheetData>
  <mergeCells count="3">
    <mergeCell ref="D6:F6"/>
    <mergeCell ref="G6:I6"/>
    <mergeCell ref="I20:T20"/>
  </mergeCells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Sime Greyling</cp:lastModifiedBy>
  <cp:lastPrinted>2024-02-27T09:18:46Z</cp:lastPrinted>
  <dcterms:created xsi:type="dcterms:W3CDTF">2021-07-22T15:05:59Z</dcterms:created>
  <dcterms:modified xsi:type="dcterms:W3CDTF">2024-03-04T10:18:33Z</dcterms:modified>
</cp:coreProperties>
</file>